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195" windowHeight="7170"/>
  </bookViews>
  <sheets>
    <sheet name="на 01.01.15." sheetId="3" r:id="rId1"/>
  </sheets>
  <calcPr calcId="125725" refMode="R1C1"/>
</workbook>
</file>

<file path=xl/calcChain.xml><?xml version="1.0" encoding="utf-8"?>
<calcChain xmlns="http://schemas.openxmlformats.org/spreadsheetml/2006/main">
  <c r="G8" i="3"/>
  <c r="D37"/>
  <c r="E25"/>
  <c r="D25"/>
  <c r="D31"/>
  <c r="E18"/>
  <c r="D18"/>
  <c r="C37" l="1"/>
  <c r="C38"/>
  <c r="E46" l="1"/>
  <c r="F35"/>
  <c r="C25"/>
  <c r="F40"/>
  <c r="E10"/>
  <c r="D10"/>
  <c r="C10"/>
  <c r="F13"/>
  <c r="F54"/>
  <c r="F52"/>
  <c r="C46"/>
  <c r="D46"/>
  <c r="F33" l="1"/>
  <c r="F34"/>
  <c r="F50"/>
  <c r="C18"/>
  <c r="F23"/>
  <c r="F21"/>
  <c r="F17"/>
  <c r="F16"/>
  <c r="F12"/>
  <c r="F53" l="1"/>
  <c r="F51"/>
  <c r="F49"/>
  <c r="F48"/>
  <c r="F47"/>
  <c r="C45" l="1"/>
  <c r="D45"/>
  <c r="F42"/>
  <c r="F41"/>
  <c r="F39"/>
  <c r="F38"/>
  <c r="E37"/>
  <c r="D9"/>
  <c r="F31"/>
  <c r="F30"/>
  <c r="F29"/>
  <c r="F28"/>
  <c r="F27"/>
  <c r="F26"/>
  <c r="D8" l="1"/>
  <c r="G9" s="1"/>
  <c r="F46"/>
  <c r="E45"/>
  <c r="F37"/>
  <c r="E9"/>
  <c r="C9"/>
  <c r="F22"/>
  <c r="F20"/>
  <c r="F19"/>
  <c r="F45" l="1"/>
  <c r="F25"/>
  <c r="F14"/>
  <c r="F10"/>
  <c r="F18" l="1"/>
  <c r="F9"/>
  <c r="E8"/>
  <c r="H9" s="1"/>
  <c r="C8" l="1"/>
  <c r="F8" l="1"/>
</calcChain>
</file>

<file path=xl/sharedStrings.xml><?xml version="1.0" encoding="utf-8"?>
<sst xmlns="http://schemas.openxmlformats.org/spreadsheetml/2006/main" count="114" uniqueCount="110">
  <si>
    <t>Наименование показателя</t>
  </si>
  <si>
    <t>0138035 540 0412</t>
  </si>
  <si>
    <t>ВСЕГО Программный бюджет</t>
  </si>
  <si>
    <t>Информация</t>
  </si>
  <si>
    <t>1. Обеспечение деятельности в области архитектуры, градостроительства и землепользования</t>
  </si>
  <si>
    <t>1. Субсидии на выполнение муниципального задания МБУК "Новопятницкая ЦКС"</t>
  </si>
  <si>
    <t>% исполнения</t>
  </si>
  <si>
    <t xml:space="preserve"> 0148035 540 0113</t>
  </si>
  <si>
    <t>2.  региональные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</si>
  <si>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3. региональные выплаты обеспечивающие уровень, персональных выплат, устанавливаемых с учетом опыта работы при наличии ученой степени, почетного звания, нагрудного знака (значка)</t>
  </si>
  <si>
    <t>Глава сельсовета:                                                                                                                                                                                      О.Л.Фомичев</t>
  </si>
  <si>
    <t xml:space="preserve">Бюджетные ассигнования, утвержденные законом о бюджете, нормативными правовыми актами о бюджете с учетом изменений (тыс.руб.) </t>
  </si>
  <si>
    <t>2</t>
  </si>
  <si>
    <t>3</t>
  </si>
  <si>
    <t>4</t>
  </si>
  <si>
    <t>5</t>
  </si>
  <si>
    <t>6</t>
  </si>
  <si>
    <t xml:space="preserve">Глава сельсовета                                                                                                       </t>
  </si>
  <si>
    <t>2. Содержание, текущий ремонт УДС поселения (краевой бюджет)</t>
  </si>
  <si>
    <t>1. Обеспечение деятельности администрации для реализации ее полномочий (закупки товаров, работ, услуг)</t>
  </si>
  <si>
    <t>2. Обеспечение деятельности администрации для реализации ее полномочий (фонд оплаты труда)</t>
  </si>
  <si>
    <t>4. Обеспечение деятельности администрации для реализации ее полномочий (переданные полномочия)</t>
  </si>
  <si>
    <t>Код расхода по ФКР (ЦСР, ВР, Р/ПР)</t>
  </si>
  <si>
    <t xml:space="preserve"> 0100000000 000 0000</t>
  </si>
  <si>
    <t>0110000000 000 0000</t>
  </si>
  <si>
    <t xml:space="preserve">1. Защита населения и территории от чрезвычайных ситуаций природного и техногенного характера, гражданская оборона  </t>
  </si>
  <si>
    <t>2. Оплата труда водителей пожарного автомобиля</t>
  </si>
  <si>
    <t xml:space="preserve"> 0110080700 240 0309</t>
  </si>
  <si>
    <t xml:space="preserve"> 0110080710 240 0310</t>
  </si>
  <si>
    <t xml:space="preserve"> 0110080420 240 0314</t>
  </si>
  <si>
    <t>1. Содержание, текущий ремонт поселения</t>
  </si>
  <si>
    <t>0120000000 000 0000</t>
  </si>
  <si>
    <t xml:space="preserve"> 0110080710 120 0310</t>
  </si>
  <si>
    <t xml:space="preserve"> 01100S4120 240 0310</t>
  </si>
  <si>
    <t xml:space="preserve">0120080720 240 0409 </t>
  </si>
  <si>
    <t>0130000000 000 0000</t>
  </si>
  <si>
    <t>0130080740 240 0502</t>
  </si>
  <si>
    <t>1. Обеспечение бесперебойной работы объектов водоснабжения</t>
  </si>
  <si>
    <t xml:space="preserve">0130080750 240 0503 </t>
  </si>
  <si>
    <t>0140000000 000 0000</t>
  </si>
  <si>
    <t xml:space="preserve"> 0140080040 120 0113</t>
  </si>
  <si>
    <t xml:space="preserve"> 0140080350 540 0106</t>
  </si>
  <si>
    <t xml:space="preserve"> 0140080050 240 0104</t>
  </si>
  <si>
    <t>0200000000 000 0000</t>
  </si>
  <si>
    <t>0210000000 000 0000</t>
  </si>
  <si>
    <t>0210080150 611 0801</t>
  </si>
  <si>
    <t>0210010210 611 0801</t>
  </si>
  <si>
    <t>0210010310 611 0801</t>
  </si>
  <si>
    <t>0210080800 240 0801</t>
  </si>
  <si>
    <t xml:space="preserve">0210080350 540 0801 </t>
  </si>
  <si>
    <t>0210080800 850 0801</t>
  </si>
  <si>
    <t>0210080810 850 0801</t>
  </si>
  <si>
    <t xml:space="preserve">0210080810 240 0801 </t>
  </si>
  <si>
    <t>8. Организация и проведение культурных мероприятий (библиотеки)</t>
  </si>
  <si>
    <t>Главный бухгалтер</t>
  </si>
  <si>
    <t>Подпрограмма 1 «Защита населения и территории от чрезвычайных ситуаций природного и техногенного характера, обеспечение безопасного проживания населения» в т.ч.:</t>
  </si>
  <si>
    <t>Попрограмма 3 «Жилищно-коммунальная инфраструктура », в т.ч.:</t>
  </si>
  <si>
    <t>Подпрограмма 4 «Создание условий для эффективного функционирования системы органов местного самоуправления », в т.ч.:</t>
  </si>
  <si>
    <t>Подпрограмма  1. «Развитие культурного потенциала населения» , в т.ч.:</t>
  </si>
  <si>
    <t xml:space="preserve">0120075090 240 0409 </t>
  </si>
  <si>
    <t xml:space="preserve">01200S5080 240 0409 </t>
  </si>
  <si>
    <t xml:space="preserve">01200S5090 240 0409 </t>
  </si>
  <si>
    <t>5. Капитальный ремонт УДС поселения (софинансирование)</t>
  </si>
  <si>
    <t>2. Обеспечение бесперебойной работы объектов теплоснабжения</t>
  </si>
  <si>
    <t>0130077410 240 0503</t>
  </si>
  <si>
    <t>01300S7410  240 0503</t>
  </si>
  <si>
    <t>4. Приобретение материалов для уличного освещения (софинансирование)</t>
  </si>
  <si>
    <t>3. Приобретение материалов для уличного освещения (краевой бюджет)</t>
  </si>
  <si>
    <t>0210010460 611 0801</t>
  </si>
  <si>
    <t>4.средства на повышение размера оплаты труда отдельных категорий работников бюджетной сферы края, в том числе для которых указами Президента</t>
  </si>
  <si>
    <t>7. Передача полномочий в Уярский район по библиотечному обслуживанию населения</t>
  </si>
  <si>
    <t>8. Содержание помещений для проведения культурно-досуговой деятельности (библиотеки)</t>
  </si>
  <si>
    <t>3. Капитальный ремонт УДС поселения (краевой бюджет)</t>
  </si>
  <si>
    <t>3. Содержание, текущий ремонт УДС поселения (софинансирование)</t>
  </si>
  <si>
    <t>1. Содержание помещений, приобретение основных средств и материальных запасов для проведения культурно-досуговой деятельности (клубы)</t>
  </si>
  <si>
    <t>2. Передача полномочий в Уярский район по организации досуга населения населения</t>
  </si>
  <si>
    <t xml:space="preserve"> 0110010470 120 0310</t>
  </si>
  <si>
    <t>3. Оплата труда водителей пожарного автомобиля (краевые средства)</t>
  </si>
  <si>
    <t>3. Обеспечение деятельности администрации для реализации ее полномочий (фонд оплаты труда) (краевые средства)</t>
  </si>
  <si>
    <t>2. Благоустройство территории поселения</t>
  </si>
  <si>
    <t>о реализации муниципальных программ  МО "Восточный сельсовет"</t>
  </si>
  <si>
    <t>Подпрограмма 2 «Дорожный фонд  МО Восточный сельсовет», в т.ч.:</t>
  </si>
  <si>
    <t>2. Муниципальная программа Восточного сельсовета Уярского района «Развитие культуры»,  в т.ч.:</t>
  </si>
  <si>
    <t xml:space="preserve">2. Обеспечение первичных мер пожарной безопасности </t>
  </si>
  <si>
    <t>3. Информирование населения   по вопросам  противодействия терроризму,  экстремизму,  предупреждению террористических актов</t>
  </si>
  <si>
    <t>4. Обеспечение первичных мер пожарной безопасности (краевой бюджет)</t>
  </si>
  <si>
    <t>5. Обеспечение первичных мер пожарной безопасности (софинансирование)</t>
  </si>
  <si>
    <t>3. Оплата труда истопников</t>
  </si>
  <si>
    <t>4. Оплата труда истопников (краевые средства)</t>
  </si>
  <si>
    <t>0130080760 120 0505</t>
  </si>
  <si>
    <t>1. Муниципальная программа Восточного сельсовета Уярского района "Поселок наш родной - МО Восточный сельсовет", в т.ч.:</t>
  </si>
  <si>
    <t>01300S0210 120 0505</t>
  </si>
  <si>
    <t>0130075S102440505</t>
  </si>
  <si>
    <t>5. Оплата труда истопников (софинансирование краевых средств)</t>
  </si>
  <si>
    <t>6. Содержание, текущий ремонт поселения</t>
  </si>
  <si>
    <t>С.В.Коваленко</t>
  </si>
  <si>
    <t>Н.В.Наболь</t>
  </si>
  <si>
    <t>Бюджетные ассигнования, утвержденные законом о бюджете, нормативными правовыми актами о бюджете на 2020 г. (тыс.руб.)</t>
  </si>
  <si>
    <t>0130010490 120 0505</t>
  </si>
  <si>
    <t xml:space="preserve"> 0140010490 120 0113</t>
  </si>
  <si>
    <t>Ежемесячные доплаты к пенсиям муниципальных служащих с учетом расходов на оплату по доставке и пересылке в рамках подпрограммы  «Создание условий для эффективного функционирования системы органов местного самоуправлени" муниципальной программы Восточого сельсовета</t>
  </si>
  <si>
    <t>01410010140080130310264</t>
  </si>
  <si>
    <t>за полугодие2020 года</t>
  </si>
  <si>
    <t>Исполнено за 6 месяцев  2020 года (тыс.руб.)</t>
  </si>
  <si>
    <t xml:space="preserve"> 0120080350 540 0409</t>
  </si>
  <si>
    <t>4.Перечисления другим бюджетам бюджетной системы Российской Федерации</t>
  </si>
  <si>
    <t>3.Благоустройство территории поселения</t>
  </si>
  <si>
    <t>01300S5710 240 0503</t>
  </si>
  <si>
    <t>4. Обеспечение деятельности администрации для реализации ее полномочий (фонд оплаты) (труда краевые средства)</t>
  </si>
  <si>
    <t xml:space="preserve"> 0140010360  120 0113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</si>
</sst>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2" fontId="0" fillId="0" borderId="0" xfId="0" applyNumberFormat="1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/>
    <xf numFmtId="49" fontId="9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3" borderId="0" xfId="0" applyNumberFormat="1" applyFont="1" applyFill="1"/>
    <xf numFmtId="2" fontId="0" fillId="3" borderId="0" xfId="0" applyNumberFormat="1" applyFill="1"/>
    <xf numFmtId="0" fontId="0" fillId="3" borderId="0" xfId="0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zoomScale="75" zoomScaleNormal="75" zoomScalePageLayoutView="75" workbookViewId="0">
      <selection activeCell="E39" sqref="E39"/>
    </sheetView>
  </sheetViews>
  <sheetFormatPr defaultRowHeight="15"/>
  <cols>
    <col min="1" max="1" width="76.85546875" customWidth="1"/>
    <col min="2" max="2" width="25.28515625" customWidth="1"/>
    <col min="3" max="3" width="12.42578125" customWidth="1"/>
    <col min="4" max="4" width="16" style="48" customWidth="1"/>
    <col min="5" max="5" width="14.42578125" customWidth="1"/>
    <col min="6" max="6" width="7.28515625" customWidth="1"/>
  </cols>
  <sheetData>
    <row r="1" spans="1:11" ht="15.75">
      <c r="A1" s="50" t="s">
        <v>3</v>
      </c>
      <c r="B1" s="50"/>
      <c r="C1" s="50"/>
      <c r="D1" s="50"/>
      <c r="E1" s="50"/>
      <c r="F1" s="50"/>
      <c r="G1" s="3"/>
      <c r="H1" s="3"/>
      <c r="I1" s="3"/>
      <c r="J1" s="3"/>
      <c r="K1" s="3"/>
    </row>
    <row r="2" spans="1:11" ht="15.75">
      <c r="A2" s="50" t="s">
        <v>80</v>
      </c>
      <c r="B2" s="50"/>
      <c r="C2" s="50"/>
      <c r="D2" s="50"/>
      <c r="E2" s="50"/>
      <c r="F2" s="50"/>
      <c r="G2" s="3"/>
      <c r="H2" s="3"/>
      <c r="I2" s="3"/>
      <c r="J2" s="3"/>
      <c r="K2" s="3"/>
    </row>
    <row r="3" spans="1:11" ht="15.75">
      <c r="A3" s="49" t="s">
        <v>102</v>
      </c>
      <c r="B3" s="49"/>
      <c r="C3" s="49"/>
      <c r="D3" s="49"/>
      <c r="E3" s="49"/>
      <c r="F3" s="49"/>
      <c r="G3" s="3"/>
      <c r="H3" s="3"/>
      <c r="I3" s="3"/>
      <c r="J3" s="3"/>
      <c r="K3" s="3"/>
    </row>
    <row r="4" spans="1:11" ht="10.5" customHeight="1">
      <c r="A4" s="3"/>
      <c r="B4" s="3"/>
      <c r="C4" s="3"/>
      <c r="D4" s="40"/>
      <c r="E4" s="3"/>
      <c r="F4" s="3"/>
      <c r="G4" s="3"/>
      <c r="H4" s="3"/>
      <c r="I4" s="3"/>
      <c r="J4" s="3"/>
      <c r="K4" s="3"/>
    </row>
    <row r="5" spans="1:11" ht="18.75" customHeight="1">
      <c r="A5" s="51" t="s">
        <v>0</v>
      </c>
      <c r="B5" s="51" t="s">
        <v>22</v>
      </c>
      <c r="C5" s="51" t="s">
        <v>97</v>
      </c>
      <c r="D5" s="52" t="s">
        <v>11</v>
      </c>
      <c r="E5" s="51" t="s">
        <v>103</v>
      </c>
      <c r="F5" s="51" t="s">
        <v>6</v>
      </c>
      <c r="G5" s="3"/>
      <c r="H5" s="3"/>
      <c r="I5" s="3"/>
      <c r="J5" s="3"/>
      <c r="K5" s="3"/>
    </row>
    <row r="6" spans="1:11" ht="124.5" customHeight="1">
      <c r="A6" s="51"/>
      <c r="B6" s="51"/>
      <c r="C6" s="51"/>
      <c r="D6" s="52"/>
      <c r="E6" s="51"/>
      <c r="F6" s="51"/>
      <c r="G6" s="3"/>
      <c r="H6" s="3"/>
      <c r="I6" s="3"/>
      <c r="J6" s="3"/>
      <c r="K6" s="3"/>
    </row>
    <row r="7" spans="1:11" ht="15.75">
      <c r="A7" s="23">
        <v>1</v>
      </c>
      <c r="B7" s="23" t="s">
        <v>12</v>
      </c>
      <c r="C7" s="24" t="s">
        <v>13</v>
      </c>
      <c r="D7" s="41" t="s">
        <v>14</v>
      </c>
      <c r="E7" s="23" t="s">
        <v>15</v>
      </c>
      <c r="F7" s="23" t="s">
        <v>16</v>
      </c>
      <c r="G7" s="3"/>
      <c r="H7" s="3"/>
      <c r="I7" s="3"/>
      <c r="J7" s="3"/>
      <c r="K7" s="3"/>
    </row>
    <row r="8" spans="1:11" ht="29.25" customHeight="1">
      <c r="A8" s="37" t="s">
        <v>2</v>
      </c>
      <c r="B8" s="6"/>
      <c r="C8" s="38">
        <f>SUM(C9+C45)</f>
        <v>3484.5000000000005</v>
      </c>
      <c r="D8" s="42">
        <f>SUM(D9+D45)</f>
        <v>4449.2</v>
      </c>
      <c r="E8" s="38">
        <f>SUM(E9+E45)</f>
        <v>2118.1000000000004</v>
      </c>
      <c r="F8" s="25">
        <f>E8/D8*100</f>
        <v>47.606311246965753</v>
      </c>
      <c r="G8" s="34">
        <f>4449.2</f>
        <v>4449.2</v>
      </c>
      <c r="H8" s="36">
        <v>2118.5</v>
      </c>
      <c r="I8" s="3"/>
      <c r="J8" s="3"/>
      <c r="K8" s="3"/>
    </row>
    <row r="9" spans="1:11" ht="40.5" customHeight="1">
      <c r="A9" s="22" t="s">
        <v>90</v>
      </c>
      <c r="B9" s="20" t="s">
        <v>23</v>
      </c>
      <c r="C9" s="21">
        <f>SUM(C10+C18+C25+C37)</f>
        <v>3268.6000000000004</v>
      </c>
      <c r="D9" s="43">
        <f>SUM(D10+D18+D25+D37)</f>
        <v>4233.3</v>
      </c>
      <c r="E9" s="21">
        <f>SUM(E10+E18+E25+E37)</f>
        <v>1972.8000000000002</v>
      </c>
      <c r="F9" s="26">
        <f>E9/D9*100</f>
        <v>46.601941747572816</v>
      </c>
      <c r="G9" s="34">
        <f>G8-D8</f>
        <v>0</v>
      </c>
      <c r="H9" s="36">
        <f>H8-E8</f>
        <v>0.3999999999996362</v>
      </c>
      <c r="I9" s="3"/>
      <c r="J9" s="3"/>
      <c r="K9" s="3"/>
    </row>
    <row r="10" spans="1:11" ht="59.25" customHeight="1">
      <c r="A10" s="15" t="s">
        <v>55</v>
      </c>
      <c r="B10" s="16" t="s">
        <v>24</v>
      </c>
      <c r="C10" s="17">
        <f>C11+C12+C14+C15+C16+C17+C13</f>
        <v>26.4</v>
      </c>
      <c r="D10" s="35">
        <f t="shared" ref="D10:E10" si="0">D11+D12+D14+D15+D16+D17+D13</f>
        <v>26.4</v>
      </c>
      <c r="E10" s="35">
        <f t="shared" si="0"/>
        <v>0</v>
      </c>
      <c r="F10" s="26">
        <f>E10/D10*100</f>
        <v>0</v>
      </c>
      <c r="G10" s="34"/>
      <c r="H10" s="34"/>
      <c r="I10" s="3"/>
      <c r="J10" s="3"/>
      <c r="K10" s="3"/>
    </row>
    <row r="11" spans="1:11" ht="34.5" customHeight="1">
      <c r="A11" s="7" t="s">
        <v>25</v>
      </c>
      <c r="B11" s="8" t="s">
        <v>27</v>
      </c>
      <c r="C11" s="9">
        <v>1</v>
      </c>
      <c r="D11" s="44">
        <v>1</v>
      </c>
      <c r="E11" s="9">
        <v>0</v>
      </c>
      <c r="F11" s="25">
        <v>0</v>
      </c>
      <c r="G11" s="14"/>
      <c r="H11" s="3"/>
      <c r="I11" s="3"/>
      <c r="J11" s="3"/>
      <c r="K11" s="3"/>
    </row>
    <row r="12" spans="1:11" ht="20.25" hidden="1" customHeight="1">
      <c r="A12" s="7" t="s">
        <v>26</v>
      </c>
      <c r="B12" s="8" t="s">
        <v>32</v>
      </c>
      <c r="C12" s="9"/>
      <c r="D12" s="44"/>
      <c r="E12" s="9">
        <v>0</v>
      </c>
      <c r="F12" s="25" t="e">
        <f t="shared" ref="F12" si="1">E12/D12*100</f>
        <v>#DIV/0!</v>
      </c>
      <c r="G12" s="27"/>
      <c r="H12" s="3"/>
      <c r="I12" s="3"/>
      <c r="J12" s="3"/>
      <c r="K12" s="3"/>
    </row>
    <row r="13" spans="1:11" ht="20.25" hidden="1" customHeight="1">
      <c r="A13" s="7" t="s">
        <v>77</v>
      </c>
      <c r="B13" s="8" t="s">
        <v>76</v>
      </c>
      <c r="C13" s="9"/>
      <c r="D13" s="44"/>
      <c r="E13" s="9">
        <v>0</v>
      </c>
      <c r="F13" s="25" t="e">
        <f t="shared" ref="F13" si="2">E13/D13*100</f>
        <v>#DIV/0!</v>
      </c>
      <c r="G13" s="30"/>
      <c r="H13" s="3"/>
      <c r="I13" s="3"/>
      <c r="J13" s="3"/>
      <c r="K13" s="3"/>
    </row>
    <row r="14" spans="1:11" ht="18.75" hidden="1" customHeight="1">
      <c r="A14" s="10" t="s">
        <v>83</v>
      </c>
      <c r="B14" s="8" t="s">
        <v>28</v>
      </c>
      <c r="C14" s="9">
        <v>0</v>
      </c>
      <c r="D14" s="44">
        <v>0</v>
      </c>
      <c r="E14" s="9">
        <v>0</v>
      </c>
      <c r="F14" s="25" t="e">
        <f t="shared" ref="F14:F54" si="3">E14/D14*100</f>
        <v>#DIV/0!</v>
      </c>
      <c r="G14" s="14"/>
      <c r="H14" s="3"/>
      <c r="I14" s="3"/>
      <c r="J14" s="3"/>
      <c r="K14" s="3"/>
    </row>
    <row r="15" spans="1:11" ht="35.25" customHeight="1">
      <c r="A15" s="10" t="s">
        <v>84</v>
      </c>
      <c r="B15" s="8" t="s">
        <v>29</v>
      </c>
      <c r="C15" s="9">
        <v>1</v>
      </c>
      <c r="D15" s="44">
        <v>1</v>
      </c>
      <c r="E15" s="9">
        <v>0</v>
      </c>
      <c r="F15" s="25">
        <v>0</v>
      </c>
      <c r="G15" s="14"/>
      <c r="H15" s="3"/>
      <c r="I15" s="3"/>
      <c r="J15" s="3"/>
      <c r="K15" s="3"/>
    </row>
    <row r="16" spans="1:11" ht="21" customHeight="1">
      <c r="A16" s="10" t="s">
        <v>85</v>
      </c>
      <c r="B16" s="8" t="s">
        <v>33</v>
      </c>
      <c r="C16" s="9">
        <v>22.2</v>
      </c>
      <c r="D16" s="44">
        <v>22.2</v>
      </c>
      <c r="E16" s="9"/>
      <c r="F16" s="25">
        <f t="shared" ref="F16:F17" si="4">E16/D16*100</f>
        <v>0</v>
      </c>
      <c r="G16" s="28"/>
      <c r="H16" s="3"/>
      <c r="I16" s="3"/>
      <c r="J16" s="3"/>
      <c r="K16" s="3"/>
    </row>
    <row r="17" spans="1:11" ht="21.75" customHeight="1">
      <c r="A17" s="10" t="s">
        <v>86</v>
      </c>
      <c r="B17" s="8" t="s">
        <v>33</v>
      </c>
      <c r="C17" s="9">
        <v>2.2000000000000002</v>
      </c>
      <c r="D17" s="44">
        <v>2.2000000000000002</v>
      </c>
      <c r="E17" s="9"/>
      <c r="F17" s="25">
        <f t="shared" si="4"/>
        <v>0</v>
      </c>
      <c r="G17" s="28"/>
      <c r="H17" s="3"/>
      <c r="I17" s="3"/>
      <c r="J17" s="3"/>
      <c r="K17" s="3"/>
    </row>
    <row r="18" spans="1:11" ht="31.5" customHeight="1">
      <c r="A18" s="15" t="s">
        <v>81</v>
      </c>
      <c r="B18" s="16" t="s">
        <v>31</v>
      </c>
      <c r="C18" s="17">
        <f>C19+C20+C21+C22+C23</f>
        <v>114.2</v>
      </c>
      <c r="D18" s="35">
        <f>D19+D20+D21+D22+D23+D24</f>
        <v>327.2</v>
      </c>
      <c r="E18" s="17">
        <f>E19+E20+E21+E22+E23+E24</f>
        <v>0</v>
      </c>
      <c r="F18" s="26">
        <f t="shared" si="3"/>
        <v>0</v>
      </c>
      <c r="G18" s="14"/>
      <c r="H18" s="3"/>
      <c r="I18" s="3"/>
      <c r="J18" s="3"/>
      <c r="K18" s="3"/>
    </row>
    <row r="19" spans="1:11" ht="18.75" customHeight="1">
      <c r="A19" s="7" t="s">
        <v>30</v>
      </c>
      <c r="B19" s="8" t="s">
        <v>34</v>
      </c>
      <c r="C19" s="9">
        <v>114.2</v>
      </c>
      <c r="D19" s="44">
        <v>122</v>
      </c>
      <c r="E19" s="9"/>
      <c r="F19" s="25">
        <f t="shared" si="3"/>
        <v>0</v>
      </c>
      <c r="G19" s="14"/>
      <c r="H19" s="3"/>
      <c r="I19" s="3"/>
      <c r="J19" s="3"/>
      <c r="K19" s="3"/>
    </row>
    <row r="20" spans="1:11" ht="18.75" customHeight="1">
      <c r="A20" s="7" t="s">
        <v>18</v>
      </c>
      <c r="B20" s="8" t="s">
        <v>60</v>
      </c>
      <c r="C20" s="9">
        <v>0</v>
      </c>
      <c r="D20" s="44">
        <v>204</v>
      </c>
      <c r="E20" s="9"/>
      <c r="F20" s="25">
        <f t="shared" si="3"/>
        <v>0</v>
      </c>
      <c r="G20" s="14"/>
      <c r="H20" s="3"/>
      <c r="I20" s="3"/>
      <c r="J20" s="3"/>
      <c r="K20" s="3"/>
    </row>
    <row r="21" spans="1:11" ht="18.75" hidden="1" customHeight="1">
      <c r="A21" s="7" t="s">
        <v>72</v>
      </c>
      <c r="B21" s="8" t="s">
        <v>59</v>
      </c>
      <c r="C21" s="9">
        <v>0</v>
      </c>
      <c r="D21" s="44"/>
      <c r="E21" s="9"/>
      <c r="F21" s="25" t="e">
        <f t="shared" ref="F21" si="5">E21/D21*100</f>
        <v>#DIV/0!</v>
      </c>
      <c r="G21" s="29"/>
      <c r="H21" s="3"/>
      <c r="I21" s="3"/>
      <c r="J21" s="3"/>
      <c r="K21" s="3"/>
    </row>
    <row r="22" spans="1:11" ht="18.75" customHeight="1">
      <c r="A22" s="7" t="s">
        <v>73</v>
      </c>
      <c r="B22" s="8" t="s">
        <v>60</v>
      </c>
      <c r="C22" s="9">
        <v>0</v>
      </c>
      <c r="D22" s="44">
        <v>0.3</v>
      </c>
      <c r="E22" s="9"/>
      <c r="F22" s="25">
        <f t="shared" si="3"/>
        <v>0</v>
      </c>
      <c r="G22" s="14"/>
      <c r="H22" s="3"/>
      <c r="I22" s="3"/>
      <c r="J22" s="3"/>
      <c r="K22" s="3"/>
    </row>
    <row r="23" spans="1:11" ht="18.75" hidden="1" customHeight="1">
      <c r="A23" s="7" t="s">
        <v>62</v>
      </c>
      <c r="B23" s="8" t="s">
        <v>61</v>
      </c>
      <c r="C23" s="9">
        <v>0</v>
      </c>
      <c r="D23" s="44"/>
      <c r="E23" s="9"/>
      <c r="F23" s="25" t="e">
        <f t="shared" ref="F23" si="6">E23/D23*100</f>
        <v>#DIV/0!</v>
      </c>
      <c r="G23" s="29"/>
      <c r="H23" s="3"/>
      <c r="I23" s="3"/>
      <c r="J23" s="3"/>
      <c r="K23" s="3"/>
    </row>
    <row r="24" spans="1:11" ht="18.75" customHeight="1">
      <c r="A24" s="7" t="s">
        <v>105</v>
      </c>
      <c r="B24" s="8" t="s">
        <v>104</v>
      </c>
      <c r="C24" s="9">
        <v>0</v>
      </c>
      <c r="D24" s="44">
        <v>0.9</v>
      </c>
      <c r="E24" s="9"/>
      <c r="F24" s="25"/>
      <c r="G24" s="39"/>
      <c r="H24" s="3"/>
      <c r="I24" s="3"/>
      <c r="J24" s="3"/>
      <c r="K24" s="3"/>
    </row>
    <row r="25" spans="1:11" ht="30.75" customHeight="1">
      <c r="A25" s="18" t="s">
        <v>56</v>
      </c>
      <c r="B25" s="16" t="s">
        <v>35</v>
      </c>
      <c r="C25" s="17">
        <f>C27+C31+C33+C34</f>
        <v>1466.5</v>
      </c>
      <c r="D25" s="35">
        <f>D27+D31+D33+D34+D35+D36+D32</f>
        <v>2046.5</v>
      </c>
      <c r="E25" s="35">
        <f>E27+E31+E33+E34+E35+E36+E32</f>
        <v>894.6</v>
      </c>
      <c r="F25" s="26">
        <f t="shared" si="3"/>
        <v>43.713657463962861</v>
      </c>
      <c r="G25" s="34"/>
      <c r="H25" s="3"/>
      <c r="I25" s="3"/>
      <c r="J25" s="3"/>
      <c r="K25" s="3"/>
    </row>
    <row r="26" spans="1:11" ht="30" hidden="1" customHeight="1">
      <c r="A26" s="7" t="s">
        <v>4</v>
      </c>
      <c r="B26" s="8" t="s">
        <v>1</v>
      </c>
      <c r="C26" s="9"/>
      <c r="D26" s="44"/>
      <c r="E26" s="9"/>
      <c r="F26" s="25" t="e">
        <f t="shared" si="3"/>
        <v>#DIV/0!</v>
      </c>
      <c r="G26" s="14"/>
      <c r="H26" s="3"/>
      <c r="I26" s="3"/>
      <c r="J26" s="3"/>
      <c r="K26" s="3"/>
    </row>
    <row r="27" spans="1:11" ht="24" customHeight="1">
      <c r="A27" s="7" t="s">
        <v>37</v>
      </c>
      <c r="B27" s="8" t="s">
        <v>36</v>
      </c>
      <c r="C27" s="9">
        <v>70</v>
      </c>
      <c r="D27" s="44">
        <v>70</v>
      </c>
      <c r="E27" s="9">
        <v>50</v>
      </c>
      <c r="F27" s="25">
        <f t="shared" si="3"/>
        <v>71.428571428571431</v>
      </c>
      <c r="G27" s="14"/>
      <c r="H27" s="3"/>
      <c r="I27" s="3"/>
      <c r="J27" s="3"/>
      <c r="K27" s="3"/>
    </row>
    <row r="28" spans="1:11" ht="19.5" hidden="1" customHeight="1">
      <c r="A28" s="11" t="s">
        <v>63</v>
      </c>
      <c r="B28" s="8" t="s">
        <v>36</v>
      </c>
      <c r="C28" s="9">
        <v>0</v>
      </c>
      <c r="D28" s="44">
        <v>0</v>
      </c>
      <c r="E28" s="9"/>
      <c r="F28" s="25" t="e">
        <f t="shared" si="3"/>
        <v>#DIV/0!</v>
      </c>
      <c r="G28" s="14"/>
      <c r="H28" s="3"/>
      <c r="I28" s="3"/>
      <c r="J28" s="3"/>
      <c r="K28" s="3"/>
    </row>
    <row r="29" spans="1:11" ht="21.75" hidden="1" customHeight="1">
      <c r="A29" s="11" t="s">
        <v>67</v>
      </c>
      <c r="B29" s="8" t="s">
        <v>64</v>
      </c>
      <c r="C29" s="9">
        <v>0</v>
      </c>
      <c r="D29" s="44">
        <v>0</v>
      </c>
      <c r="E29" s="9"/>
      <c r="F29" s="25" t="e">
        <f t="shared" si="3"/>
        <v>#DIV/0!</v>
      </c>
      <c r="G29" s="14"/>
      <c r="H29" s="3"/>
      <c r="I29" s="3"/>
      <c r="J29" s="3"/>
      <c r="K29" s="3"/>
    </row>
    <row r="30" spans="1:11" ht="21.75" hidden="1" customHeight="1">
      <c r="A30" s="11" t="s">
        <v>66</v>
      </c>
      <c r="B30" s="8" t="s">
        <v>65</v>
      </c>
      <c r="C30" s="9">
        <v>0</v>
      </c>
      <c r="D30" s="44">
        <v>0</v>
      </c>
      <c r="E30" s="9"/>
      <c r="F30" s="25" t="e">
        <f t="shared" si="3"/>
        <v>#DIV/0!</v>
      </c>
      <c r="G30" s="14"/>
      <c r="H30" s="3"/>
      <c r="I30" s="3"/>
      <c r="J30" s="3"/>
      <c r="K30" s="3"/>
    </row>
    <row r="31" spans="1:11" ht="21.75" customHeight="1">
      <c r="A31" s="7" t="s">
        <v>79</v>
      </c>
      <c r="B31" s="8" t="s">
        <v>38</v>
      </c>
      <c r="C31" s="9">
        <v>512.29999999999995</v>
      </c>
      <c r="D31" s="44">
        <f>512.3-7</f>
        <v>505.29999999999995</v>
      </c>
      <c r="E31" s="9">
        <v>312.39999999999998</v>
      </c>
      <c r="F31" s="25">
        <f t="shared" si="3"/>
        <v>61.824658618642388</v>
      </c>
      <c r="G31" s="14"/>
      <c r="H31" s="3"/>
      <c r="I31" s="3"/>
      <c r="J31" s="3"/>
      <c r="K31" s="3"/>
    </row>
    <row r="32" spans="1:11" ht="21.75" customHeight="1">
      <c r="A32" s="7" t="s">
        <v>106</v>
      </c>
      <c r="B32" s="8" t="s">
        <v>107</v>
      </c>
      <c r="C32" s="9">
        <v>0</v>
      </c>
      <c r="D32" s="44">
        <v>587</v>
      </c>
      <c r="E32" s="9"/>
      <c r="F32" s="25"/>
      <c r="G32" s="39"/>
      <c r="H32" s="3"/>
      <c r="I32" s="3"/>
      <c r="J32" s="3"/>
      <c r="K32" s="3"/>
    </row>
    <row r="33" spans="1:11" ht="21.75" customHeight="1">
      <c r="A33" s="7" t="s">
        <v>87</v>
      </c>
      <c r="B33" s="8" t="s">
        <v>89</v>
      </c>
      <c r="C33" s="9">
        <v>833.7</v>
      </c>
      <c r="D33" s="44">
        <v>833.7</v>
      </c>
      <c r="E33" s="9">
        <v>503.6</v>
      </c>
      <c r="F33" s="25">
        <f t="shared" si="3"/>
        <v>60.405421614489626</v>
      </c>
      <c r="G33" s="34"/>
      <c r="H33" s="3"/>
      <c r="I33" s="3"/>
      <c r="J33" s="3"/>
      <c r="K33" s="3"/>
    </row>
    <row r="34" spans="1:11" ht="21.75" customHeight="1">
      <c r="A34" s="7" t="s">
        <v>88</v>
      </c>
      <c r="B34" s="8" t="s">
        <v>98</v>
      </c>
      <c r="C34" s="9">
        <v>50.5</v>
      </c>
      <c r="D34" s="44">
        <v>50.5</v>
      </c>
      <c r="E34" s="9">
        <v>28.6</v>
      </c>
      <c r="F34" s="25">
        <f t="shared" si="3"/>
        <v>56.633663366336641</v>
      </c>
      <c r="G34" s="31"/>
      <c r="H34" s="3"/>
      <c r="I34" s="3"/>
      <c r="J34" s="3"/>
      <c r="K34" s="3"/>
    </row>
    <row r="35" spans="1:11" ht="21.75" hidden="1" customHeight="1">
      <c r="A35" s="7" t="s">
        <v>93</v>
      </c>
      <c r="B35" s="8" t="s">
        <v>91</v>
      </c>
      <c r="C35" s="9">
        <v>0</v>
      </c>
      <c r="D35" s="44"/>
      <c r="E35" s="9"/>
      <c r="F35" s="25" t="e">
        <f t="shared" si="3"/>
        <v>#DIV/0!</v>
      </c>
      <c r="G35" s="32"/>
      <c r="H35" s="3"/>
      <c r="I35" s="3"/>
      <c r="J35" s="3"/>
      <c r="K35" s="3"/>
    </row>
    <row r="36" spans="1:11" ht="21.75" hidden="1" customHeight="1">
      <c r="A36" s="33" t="s">
        <v>94</v>
      </c>
      <c r="B36" s="8" t="s">
        <v>92</v>
      </c>
      <c r="C36" s="9">
        <v>0</v>
      </c>
      <c r="D36" s="44"/>
      <c r="E36" s="9"/>
      <c r="F36" s="25"/>
      <c r="G36" s="32"/>
      <c r="H36" s="3"/>
      <c r="I36" s="3"/>
      <c r="J36" s="3"/>
      <c r="K36" s="3"/>
    </row>
    <row r="37" spans="1:11" ht="48" customHeight="1">
      <c r="A37" s="15" t="s">
        <v>57</v>
      </c>
      <c r="B37" s="16" t="s">
        <v>39</v>
      </c>
      <c r="C37" s="17">
        <f>SUM(C38:C44)</f>
        <v>1661.5000000000002</v>
      </c>
      <c r="D37" s="35">
        <f>SUM(D38:D44)</f>
        <v>1833.2</v>
      </c>
      <c r="E37" s="17">
        <f>SUM(E38:E42)</f>
        <v>1078.2</v>
      </c>
      <c r="F37" s="26">
        <f t="shared" si="3"/>
        <v>58.815186559022472</v>
      </c>
      <c r="G37" s="34"/>
      <c r="H37" s="3"/>
      <c r="I37" s="3"/>
      <c r="J37" s="3"/>
      <c r="K37" s="3"/>
    </row>
    <row r="38" spans="1:11" ht="31.5" customHeight="1">
      <c r="A38" s="7" t="s">
        <v>19</v>
      </c>
      <c r="B38" s="8" t="s">
        <v>42</v>
      </c>
      <c r="C38" s="9">
        <f>713.8-28</f>
        <v>685.8</v>
      </c>
      <c r="D38" s="44">
        <v>808</v>
      </c>
      <c r="E38" s="9">
        <v>564.70000000000005</v>
      </c>
      <c r="F38" s="25">
        <f t="shared" si="3"/>
        <v>69.888613861386133</v>
      </c>
      <c r="G38" s="14"/>
      <c r="H38" s="3"/>
      <c r="I38" s="3"/>
      <c r="J38" s="3"/>
      <c r="K38" s="3"/>
    </row>
    <row r="39" spans="1:11" ht="31.5" customHeight="1">
      <c r="A39" s="7" t="s">
        <v>20</v>
      </c>
      <c r="B39" s="8" t="s">
        <v>40</v>
      </c>
      <c r="C39" s="9">
        <v>953.1</v>
      </c>
      <c r="D39" s="44">
        <v>953</v>
      </c>
      <c r="E39" s="9">
        <v>506.7</v>
      </c>
      <c r="F39" s="25">
        <f t="shared" si="3"/>
        <v>53.168940188877237</v>
      </c>
      <c r="G39" s="14"/>
      <c r="H39" s="3"/>
      <c r="I39" s="3"/>
      <c r="J39" s="3"/>
      <c r="K39" s="3"/>
    </row>
    <row r="40" spans="1:11" ht="31.5" customHeight="1">
      <c r="A40" s="7" t="s">
        <v>78</v>
      </c>
      <c r="B40" s="8" t="s">
        <v>99</v>
      </c>
      <c r="C40" s="9">
        <v>18.399999999999999</v>
      </c>
      <c r="D40" s="44">
        <v>18.399999999999999</v>
      </c>
      <c r="E40" s="9">
        <v>6.8</v>
      </c>
      <c r="F40" s="25">
        <f t="shared" ref="F40" si="7">E40/D40*100</f>
        <v>36.956521739130437</v>
      </c>
      <c r="G40" s="30"/>
      <c r="H40" s="3"/>
      <c r="I40" s="3"/>
      <c r="J40" s="3"/>
      <c r="K40" s="3"/>
    </row>
    <row r="41" spans="1:11" ht="31.5" hidden="1" customHeight="1">
      <c r="A41" s="7" t="s">
        <v>21</v>
      </c>
      <c r="B41" s="8" t="s">
        <v>41</v>
      </c>
      <c r="C41" s="9">
        <v>0</v>
      </c>
      <c r="D41" s="44">
        <v>0</v>
      </c>
      <c r="E41" s="9">
        <v>0</v>
      </c>
      <c r="F41" s="25" t="e">
        <f t="shared" si="3"/>
        <v>#DIV/0!</v>
      </c>
      <c r="G41" s="14"/>
      <c r="H41" s="3"/>
      <c r="I41" s="3"/>
      <c r="J41" s="3"/>
      <c r="K41" s="3"/>
    </row>
    <row r="42" spans="1:11" ht="31.5" hidden="1" customHeight="1">
      <c r="A42" s="7" t="s">
        <v>21</v>
      </c>
      <c r="B42" s="8" t="s">
        <v>7</v>
      </c>
      <c r="C42" s="9">
        <v>0</v>
      </c>
      <c r="D42" s="44">
        <v>0</v>
      </c>
      <c r="E42" s="9">
        <v>0</v>
      </c>
      <c r="F42" s="25" t="e">
        <f t="shared" si="3"/>
        <v>#DIV/0!</v>
      </c>
      <c r="G42" s="14"/>
      <c r="H42" s="3"/>
      <c r="I42" s="3"/>
      <c r="J42" s="3"/>
      <c r="K42" s="3"/>
    </row>
    <row r="43" spans="1:11" ht="31.5" customHeight="1">
      <c r="A43" s="7" t="s">
        <v>108</v>
      </c>
      <c r="B43" s="8" t="s">
        <v>109</v>
      </c>
      <c r="C43" s="9">
        <v>0</v>
      </c>
      <c r="D43" s="44">
        <v>49.6</v>
      </c>
      <c r="E43" s="9"/>
      <c r="F43" s="25"/>
      <c r="G43" s="39"/>
      <c r="H43" s="3"/>
      <c r="I43" s="3"/>
      <c r="J43" s="3"/>
      <c r="K43" s="3"/>
    </row>
    <row r="44" spans="1:11" ht="31.5" customHeight="1">
      <c r="A44" s="7" t="s">
        <v>100</v>
      </c>
      <c r="B44" s="8" t="s">
        <v>101</v>
      </c>
      <c r="C44" s="9">
        <v>4.2</v>
      </c>
      <c r="D44" s="44">
        <v>4.2</v>
      </c>
      <c r="E44" s="9">
        <v>1</v>
      </c>
      <c r="F44" s="25"/>
      <c r="G44" s="27"/>
      <c r="H44" s="3"/>
      <c r="I44" s="3"/>
      <c r="J44" s="3"/>
      <c r="K44" s="3"/>
    </row>
    <row r="45" spans="1:11" ht="33.75" customHeight="1">
      <c r="A45" s="19" t="s">
        <v>82</v>
      </c>
      <c r="B45" s="20" t="s">
        <v>43</v>
      </c>
      <c r="C45" s="21">
        <f>SUM(C46)</f>
        <v>215.9</v>
      </c>
      <c r="D45" s="43">
        <f>SUM(D46)</f>
        <v>215.9</v>
      </c>
      <c r="E45" s="21">
        <f>SUM(E46)</f>
        <v>145.30000000000001</v>
      </c>
      <c r="F45" s="26">
        <f t="shared" si="3"/>
        <v>67.299675775822138</v>
      </c>
      <c r="G45" s="14"/>
      <c r="H45" s="3"/>
      <c r="I45" s="3"/>
      <c r="J45" s="3"/>
      <c r="K45" s="3"/>
    </row>
    <row r="46" spans="1:11" ht="33.75" customHeight="1">
      <c r="A46" s="18" t="s">
        <v>58</v>
      </c>
      <c r="B46" s="16" t="s">
        <v>44</v>
      </c>
      <c r="C46" s="17">
        <f t="shared" ref="C46" si="8">C47+C48+C49+C50+C51+C52+C53+C54+C55</f>
        <v>215.9</v>
      </c>
      <c r="D46" s="35">
        <f>D47+D48+D49+D50+D51+D52+D53+D54+D55</f>
        <v>215.9</v>
      </c>
      <c r="E46" s="17">
        <f t="shared" ref="E46" si="9">E47+E48+E49+E50+E51+E52+E53+E54+E55</f>
        <v>145.30000000000001</v>
      </c>
      <c r="F46" s="26">
        <f t="shared" si="3"/>
        <v>67.299675775822138</v>
      </c>
      <c r="G46" s="14"/>
      <c r="H46" s="3"/>
      <c r="I46" s="3"/>
      <c r="J46" s="3"/>
      <c r="K46" s="3"/>
    </row>
    <row r="47" spans="1:11" ht="32.25" hidden="1" customHeight="1">
      <c r="A47" s="11" t="s">
        <v>5</v>
      </c>
      <c r="B47" s="8" t="s">
        <v>45</v>
      </c>
      <c r="C47" s="9">
        <v>0</v>
      </c>
      <c r="D47" s="44">
        <v>0</v>
      </c>
      <c r="E47" s="9">
        <v>0</v>
      </c>
      <c r="F47" s="25" t="e">
        <f t="shared" si="3"/>
        <v>#DIV/0!</v>
      </c>
      <c r="G47" s="14"/>
      <c r="H47" s="3"/>
      <c r="I47" s="3"/>
      <c r="J47" s="3"/>
      <c r="K47" s="3"/>
    </row>
    <row r="48" spans="1:11" ht="46.5" hidden="1" customHeight="1">
      <c r="A48" s="11" t="s">
        <v>8</v>
      </c>
      <c r="B48" s="8" t="s">
        <v>46</v>
      </c>
      <c r="C48" s="9">
        <v>0</v>
      </c>
      <c r="D48" s="44">
        <v>0</v>
      </c>
      <c r="E48" s="9">
        <v>0</v>
      </c>
      <c r="F48" s="25" t="e">
        <f t="shared" si="3"/>
        <v>#DIV/0!</v>
      </c>
      <c r="G48" s="14"/>
      <c r="H48" s="3"/>
      <c r="I48" s="3"/>
      <c r="J48" s="3"/>
      <c r="K48" s="3"/>
    </row>
    <row r="49" spans="1:11" ht="45.75" hidden="1" customHeight="1">
      <c r="A49" s="11" t="s">
        <v>9</v>
      </c>
      <c r="B49" s="8" t="s">
        <v>47</v>
      </c>
      <c r="C49" s="9">
        <v>0</v>
      </c>
      <c r="D49" s="44">
        <v>0</v>
      </c>
      <c r="E49" s="9">
        <v>0</v>
      </c>
      <c r="F49" s="25" t="e">
        <f t="shared" si="3"/>
        <v>#DIV/0!</v>
      </c>
      <c r="G49" s="14"/>
      <c r="H49" s="3"/>
      <c r="I49" s="3"/>
      <c r="J49" s="3"/>
      <c r="K49" s="3"/>
    </row>
    <row r="50" spans="1:11" ht="46.5" hidden="1" customHeight="1">
      <c r="A50" s="11" t="s">
        <v>69</v>
      </c>
      <c r="B50" s="8" t="s">
        <v>68</v>
      </c>
      <c r="C50" s="9">
        <v>0</v>
      </c>
      <c r="D50" s="44">
        <v>0</v>
      </c>
      <c r="E50" s="9">
        <v>0</v>
      </c>
      <c r="F50" s="25" t="e">
        <f t="shared" ref="F50" si="10">E50/D50*100</f>
        <v>#DIV/0!</v>
      </c>
      <c r="G50" s="14"/>
      <c r="H50" s="3"/>
      <c r="I50" s="3"/>
      <c r="J50" s="3"/>
      <c r="K50" s="3"/>
    </row>
    <row r="51" spans="1:11" ht="33.75" customHeight="1">
      <c r="A51" s="11" t="s">
        <v>74</v>
      </c>
      <c r="B51" s="8" t="s">
        <v>48</v>
      </c>
      <c r="C51" s="9">
        <v>200</v>
      </c>
      <c r="D51" s="44">
        <v>200</v>
      </c>
      <c r="E51" s="9">
        <v>145.30000000000001</v>
      </c>
      <c r="F51" s="25">
        <f t="shared" si="3"/>
        <v>72.650000000000006</v>
      </c>
      <c r="G51" s="14"/>
      <c r="H51" s="3"/>
      <c r="I51" s="3"/>
      <c r="J51" s="3"/>
      <c r="K51" s="3"/>
    </row>
    <row r="52" spans="1:11" ht="30.75" customHeight="1">
      <c r="A52" s="11" t="s">
        <v>75</v>
      </c>
      <c r="B52" s="8" t="s">
        <v>50</v>
      </c>
      <c r="C52" s="9">
        <v>15.9</v>
      </c>
      <c r="D52" s="44">
        <v>15.9</v>
      </c>
      <c r="E52" s="9"/>
      <c r="F52" s="25">
        <f t="shared" si="3"/>
        <v>0</v>
      </c>
      <c r="G52" s="28"/>
      <c r="H52" s="3"/>
      <c r="I52" s="3"/>
      <c r="J52" s="3"/>
      <c r="K52" s="3"/>
    </row>
    <row r="53" spans="1:11" ht="33.75" hidden="1" customHeight="1">
      <c r="A53" s="11" t="s">
        <v>70</v>
      </c>
      <c r="B53" s="8" t="s">
        <v>49</v>
      </c>
      <c r="C53" s="9"/>
      <c r="D53" s="44"/>
      <c r="E53" s="9"/>
      <c r="F53" s="25" t="e">
        <f t="shared" si="3"/>
        <v>#DIV/0!</v>
      </c>
      <c r="G53" s="14"/>
      <c r="H53" s="3"/>
      <c r="I53" s="3"/>
      <c r="J53" s="3"/>
      <c r="K53" s="3"/>
    </row>
    <row r="54" spans="1:11" ht="33.75" hidden="1" customHeight="1">
      <c r="A54" s="11" t="s">
        <v>71</v>
      </c>
      <c r="B54" s="8" t="s">
        <v>52</v>
      </c>
      <c r="C54" s="9"/>
      <c r="D54" s="44"/>
      <c r="E54" s="9"/>
      <c r="F54" s="25" t="e">
        <f t="shared" si="3"/>
        <v>#DIV/0!</v>
      </c>
      <c r="G54" s="28"/>
      <c r="H54" s="3"/>
      <c r="I54" s="3"/>
      <c r="J54" s="3"/>
      <c r="K54" s="3"/>
    </row>
    <row r="55" spans="1:11" ht="16.5" hidden="1" customHeight="1">
      <c r="A55" s="11" t="s">
        <v>53</v>
      </c>
      <c r="B55" s="8" t="s">
        <v>51</v>
      </c>
      <c r="C55" s="9">
        <v>0</v>
      </c>
      <c r="D55" s="44">
        <v>0</v>
      </c>
      <c r="E55" s="9">
        <v>0</v>
      </c>
      <c r="F55" s="25">
        <v>0</v>
      </c>
      <c r="G55" s="14"/>
      <c r="H55" s="3"/>
      <c r="I55" s="3"/>
      <c r="J55" s="3"/>
      <c r="K55" s="3"/>
    </row>
    <row r="56" spans="1:11" ht="19.5" customHeight="1">
      <c r="A56" s="3"/>
      <c r="B56" s="12"/>
      <c r="C56" s="12"/>
      <c r="D56" s="45"/>
      <c r="E56" s="13"/>
      <c r="F56" s="13"/>
      <c r="G56" s="14"/>
      <c r="H56" s="3"/>
      <c r="I56" s="3"/>
      <c r="J56" s="3"/>
      <c r="K56" s="3"/>
    </row>
    <row r="57" spans="1:11" ht="16.5" customHeight="1">
      <c r="A57" s="3" t="s">
        <v>17</v>
      </c>
      <c r="B57" s="12"/>
      <c r="C57" s="12"/>
      <c r="D57" s="45"/>
      <c r="E57" s="12" t="s">
        <v>95</v>
      </c>
      <c r="F57" s="13"/>
      <c r="G57" s="14"/>
      <c r="H57" s="3"/>
      <c r="I57" s="3"/>
      <c r="J57" s="3"/>
      <c r="K57" s="3"/>
    </row>
    <row r="58" spans="1:11" ht="15.75">
      <c r="A58" s="3"/>
      <c r="B58" s="4"/>
      <c r="C58" s="4"/>
      <c r="D58" s="46"/>
      <c r="E58" s="5"/>
      <c r="F58" s="5"/>
      <c r="G58" s="3"/>
      <c r="H58" s="3"/>
      <c r="I58" s="3"/>
      <c r="J58" s="3"/>
      <c r="K58" s="3"/>
    </row>
    <row r="59" spans="1:11" ht="15.75" hidden="1">
      <c r="A59" s="49" t="s">
        <v>10</v>
      </c>
      <c r="B59" s="49"/>
      <c r="C59" s="49"/>
      <c r="D59" s="49"/>
      <c r="E59" s="49"/>
      <c r="F59" s="49"/>
      <c r="G59" s="3"/>
      <c r="H59" s="3"/>
      <c r="I59" s="3"/>
      <c r="J59" s="3"/>
      <c r="K59" s="3"/>
    </row>
    <row r="60" spans="1:11" ht="15.75" hidden="1">
      <c r="A60" s="3"/>
      <c r="B60" s="4"/>
      <c r="C60" s="4"/>
      <c r="D60" s="46"/>
      <c r="E60" s="5"/>
      <c r="F60" s="5"/>
      <c r="G60" s="3"/>
      <c r="H60" s="3"/>
      <c r="I60" s="3"/>
      <c r="J60" s="3"/>
      <c r="K60" s="3"/>
    </row>
    <row r="61" spans="1:11" ht="15.75">
      <c r="A61" s="3" t="s">
        <v>54</v>
      </c>
      <c r="B61" s="4"/>
      <c r="C61" s="4"/>
      <c r="D61" s="46"/>
      <c r="E61" s="5" t="s">
        <v>96</v>
      </c>
      <c r="F61" s="5"/>
      <c r="G61" s="3"/>
      <c r="H61" s="3"/>
      <c r="I61" s="3"/>
      <c r="J61" s="3"/>
      <c r="K61" s="3"/>
    </row>
    <row r="62" spans="1:11" ht="15.75">
      <c r="A62" s="3"/>
      <c r="B62" s="4"/>
      <c r="C62" s="4"/>
      <c r="D62" s="46"/>
      <c r="E62" s="5"/>
      <c r="F62" s="5"/>
      <c r="G62" s="3"/>
      <c r="H62" s="3"/>
      <c r="I62" s="3"/>
      <c r="J62" s="3"/>
      <c r="K62" s="3"/>
    </row>
    <row r="63" spans="1:11" ht="15.75">
      <c r="A63" s="3"/>
      <c r="B63" s="4"/>
      <c r="C63" s="4"/>
      <c r="D63" s="46"/>
      <c r="E63" s="5"/>
      <c r="F63" s="5"/>
      <c r="G63" s="3"/>
      <c r="H63" s="3"/>
      <c r="I63" s="3"/>
      <c r="J63" s="3"/>
      <c r="K63" s="3"/>
    </row>
    <row r="64" spans="1:11" ht="15.75">
      <c r="A64" s="3"/>
      <c r="B64" s="4"/>
      <c r="C64" s="4"/>
      <c r="D64" s="46"/>
      <c r="E64" s="5"/>
      <c r="F64" s="5"/>
      <c r="G64" s="3"/>
      <c r="H64" s="3"/>
      <c r="I64" s="3"/>
      <c r="J64" s="3"/>
      <c r="K64" s="3"/>
    </row>
    <row r="65" spans="1:11" ht="15.75">
      <c r="A65" s="3"/>
      <c r="B65" s="4"/>
      <c r="C65" s="4"/>
      <c r="D65" s="46"/>
      <c r="E65" s="5"/>
      <c r="F65" s="5"/>
      <c r="G65" s="3"/>
      <c r="H65" s="3"/>
      <c r="I65" s="3"/>
      <c r="J65" s="3"/>
      <c r="K65" s="3"/>
    </row>
    <row r="66" spans="1:11" ht="15.75">
      <c r="A66" s="3"/>
      <c r="B66" s="4"/>
      <c r="C66" s="4"/>
      <c r="D66" s="46"/>
      <c r="E66" s="5"/>
      <c r="F66" s="5"/>
      <c r="G66" s="3"/>
      <c r="H66" s="3"/>
      <c r="I66" s="3"/>
      <c r="J66" s="3"/>
      <c r="K66" s="3"/>
    </row>
    <row r="67" spans="1:11">
      <c r="B67" s="1"/>
      <c r="C67" s="1"/>
      <c r="D67" s="47"/>
      <c r="E67" s="2"/>
      <c r="F67" s="2"/>
    </row>
  </sheetData>
  <mergeCells count="10">
    <mergeCell ref="A59:F59"/>
    <mergeCell ref="A1:F1"/>
    <mergeCell ref="A2:F2"/>
    <mergeCell ref="A3:F3"/>
    <mergeCell ref="A5:A6"/>
    <mergeCell ref="B5:B6"/>
    <mergeCell ref="D5:D6"/>
    <mergeCell ref="E5:E6"/>
    <mergeCell ref="F5:F6"/>
    <mergeCell ref="C5:C6"/>
  </mergeCells>
  <pageMargins left="0.39370078740157483" right="0.39370078740157483" top="0.78740157480314965" bottom="0.39370078740157483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01.01.15.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2019-04-11T04:46:56Z</cp:lastPrinted>
  <dcterms:created xsi:type="dcterms:W3CDTF">2014-08-19T00:15:03Z</dcterms:created>
  <dcterms:modified xsi:type="dcterms:W3CDTF">2020-10-16T05:37:27Z</dcterms:modified>
</cp:coreProperties>
</file>